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2024 г\2 кв. 2024 г\"/>
    </mc:Choice>
  </mc:AlternateContent>
  <bookViews>
    <workbookView xWindow="0" yWindow="0" windowWidth="28800" windowHeight="11835"/>
  </bookViews>
  <sheets>
    <sheet name="Лист 1" sheetId="2" r:id="rId1"/>
  </sheets>
  <definedNames>
    <definedName name="_xlnm.Print_Titles" localSheetId="0">'Лист 1'!$5:$6</definedName>
  </definedNames>
  <calcPr calcId="152511"/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7" i="2"/>
  <c r="H19" i="2"/>
  <c r="H37" i="2"/>
  <c r="G37" i="2"/>
  <c r="J38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D38" i="2"/>
  <c r="J7" i="2" l="1"/>
  <c r="H32" i="2"/>
  <c r="H29" i="2"/>
  <c r="G33" i="2"/>
  <c r="G29" i="2"/>
  <c r="H38" i="2" l="1"/>
  <c r="G38" i="2"/>
  <c r="H36" i="2"/>
  <c r="G36" i="2"/>
  <c r="H35" i="2"/>
  <c r="G35" i="2"/>
  <c r="H34" i="2"/>
  <c r="G34" i="2"/>
  <c r="H33" i="2"/>
  <c r="G32" i="2"/>
  <c r="H31" i="2"/>
  <c r="G31" i="2"/>
  <c r="H30" i="2"/>
  <c r="G30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G19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</calcChain>
</file>

<file path=xl/sharedStrings.xml><?xml version="1.0" encoding="utf-8"?>
<sst xmlns="http://schemas.openxmlformats.org/spreadsheetml/2006/main" count="74" uniqueCount="74">
  <si>
    <t>Наименование показателя</t>
  </si>
  <si>
    <t>Ц.ст.</t>
  </si>
  <si>
    <t>0100000000</t>
  </si>
  <si>
    <t>0200000000</t>
  </si>
  <si>
    <t>0300000000</t>
  </si>
  <si>
    <t>0500000000</t>
  </si>
  <si>
    <t>0700000000</t>
  </si>
  <si>
    <t>0800000000</t>
  </si>
  <si>
    <t>1000000000</t>
  </si>
  <si>
    <t>1100000000</t>
  </si>
  <si>
    <t>1200000000</t>
  </si>
  <si>
    <t>1300000000</t>
  </si>
  <si>
    <t>1400000000</t>
  </si>
  <si>
    <t>1500000000</t>
  </si>
  <si>
    <t>1700000000</t>
  </si>
  <si>
    <t>1900000000</t>
  </si>
  <si>
    <t>2100000000</t>
  </si>
  <si>
    <t>2200000000</t>
  </si>
  <si>
    <t>2300000000</t>
  </si>
  <si>
    <t>2400000000</t>
  </si>
  <si>
    <t>2500000000</t>
  </si>
  <si>
    <t>ВСЕГО РАСХОДОВ:</t>
  </si>
  <si>
    <t>4100000000</t>
  </si>
  <si>
    <t>4200000000</t>
  </si>
  <si>
    <t>4300000000</t>
  </si>
  <si>
    <t>4400000000</t>
  </si>
  <si>
    <t>4600000000</t>
  </si>
  <si>
    <t>4700000000</t>
  </si>
  <si>
    <t>Государственная программа Ивановской области «Комплексное развитие сельских территорий Ивановской области»</t>
  </si>
  <si>
    <t>2700000000</t>
  </si>
  <si>
    <t>4500000000</t>
  </si>
  <si>
    <t>4800000000</t>
  </si>
  <si>
    <t>4900000000</t>
  </si>
  <si>
    <t>5000000000</t>
  </si>
  <si>
    <t>Обеспечение деятельности мировых судей и аппаратов мировых судей Ивановской области</t>
  </si>
  <si>
    <t>Обеспечение деятельности государственных органов Ивановской области</t>
  </si>
  <si>
    <t>Обеспечение деятельности органов государственной власти Ивановской области</t>
  </si>
  <si>
    <t>Губернатор Ивановской области и заместители Председателя Правительства Ивановской области, не являющиеся руководителями исполнительных органов государственной власти Ивановской области</t>
  </si>
  <si>
    <t>Обеспечение функционирования Уполномоченного по правам ребенка в Ивановской области, Уполномоченного по правам человека в Ивановской области, Уполномоченного по защите прав предпринимателей в Ивановской области, обеспечение деятельности Общественной палаты Ивановской области</t>
  </si>
  <si>
    <t>Депутаты Государственной Думы и их помощники</t>
  </si>
  <si>
    <t>Сенаторы Российской Федерации и их помощники</t>
  </si>
  <si>
    <t>Реализация отдельных полномочий Российской Федерации</t>
  </si>
  <si>
    <t>Развитие институтов гражданского общества</t>
  </si>
  <si>
    <t>Наказы избирателей депутатам Ивановской областной Думы</t>
  </si>
  <si>
    <t>Государственная программа Ивановской области «Развитие культуры и туризма в Ивановской области»</t>
  </si>
  <si>
    <t>Государственная программа Ивановской области «Обеспечение услугами жилищно-коммунального хозяйства населения Ивановской области»</t>
  </si>
  <si>
    <t>Государственная программа Ивановской области «Обеспечение доступным и комфортным жильем населения Ивановской области»</t>
  </si>
  <si>
    <t>Государственная программа Ивановской области «Управление имуществом Ивановской области и земельными ресурсами»</t>
  </si>
  <si>
    <t>Государственная программа Ивановской области «Развитие физической культуры и спорта в Ивановской области»</t>
  </si>
  <si>
    <t>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</si>
  <si>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Государственная программа Ивановской области «Развитие лесного хозяйства Ивановской области»</t>
  </si>
  <si>
    <t>Государственная программа Ивановской области «Развитие водохозяйственного комплекса Ивановской области»</t>
  </si>
  <si>
    <t>Государственная программа Ивановской области «Долгосрочная сбалансированность и устойчивость бюджетной системы Ивановской области»</t>
  </si>
  <si>
    <t>Государственная программа Ивановской области «Формирование современной городской среды»</t>
  </si>
  <si>
    <t>Государственная программа Ивановской области «Развитие транспортной системы Ивановской области»</t>
  </si>
  <si>
    <t>Государственная программа Ивановской области «Развитие цифровой экономики и информатизации Ивановской области»</t>
  </si>
  <si>
    <t>Государственная программа Ивановской области «Экономическое развитие и инновационная экономика Ивановской области»</t>
  </si>
  <si>
    <t>Государственная программа Ивановской области «Охрана окружающей среды Ивановской области»</t>
  </si>
  <si>
    <t>Государственная программа Ивановской области «Обеспечение безопасности граждан и профилактика правонарушений в Ивановской области»</t>
  </si>
  <si>
    <t>Государственная программа Ивановской области «Содействие занятости населения Ивановской области»</t>
  </si>
  <si>
    <t>Государственная программа Ивановской области «Социальная поддержка граждан в Ивановской области»</t>
  </si>
  <si>
    <t>Государственная программа Ивановской области «Развитие образования Ивановской области»</t>
  </si>
  <si>
    <t>Государственная программа Ивановской области «Развитие здравоохранения Ивановской области»</t>
  </si>
  <si>
    <t>Исполнено за 
1 полугодие 2023 года, руб.</t>
  </si>
  <si>
    <t xml:space="preserve">Утверждено сводной бюджетной росписью,                              на 1 июля 2024 года, руб. </t>
  </si>
  <si>
    <t xml:space="preserve">Утверждено Законом Ивановской области от 22.12.2023 № 77-ОЗ,  на 1 июля 2024 года, руб. </t>
  </si>
  <si>
    <t>5100000000</t>
  </si>
  <si>
    <t>Реализация отдельных функций (мероприятий) органами исполнительной власти Ивановской области</t>
  </si>
  <si>
    <t>Отклонение от сводной бюджетной росписи, 
руб.</t>
  </si>
  <si>
    <t>Исполнено за 
1 полугодие 2024 года,
 руб.</t>
  </si>
  <si>
    <t xml:space="preserve">Процент исполнения от закона, 
% </t>
  </si>
  <si>
    <t xml:space="preserve">Процент исполнения от сводной бюджетной росписи, 
%
</t>
  </si>
  <si>
    <t xml:space="preserve">Исполнение 
областного бюджета по расходам в разрезе государственных программ и непрограммных направлений деятельности Ивановской области за                                               
1 полугодие 2024 года
</t>
  </si>
  <si>
    <t xml:space="preserve">Уровень изменений по сравнению с соответствующим периодом 2023 года, 
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</si>
</sst>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7">
    <xf numFmtId="0" fontId="0" fillId="0" borderId="0" xfId="0"/>
    <xf numFmtId="0" fontId="0" fillId="0" borderId="0" xfId="0" applyProtection="1">
      <protection locked="0"/>
    </xf>
    <xf numFmtId="4" fontId="6" fillId="5" borderId="3" xfId="0" applyNumberFormat="1" applyFont="1" applyFill="1" applyBorder="1" applyAlignment="1" applyProtection="1">
      <alignment horizontal="center" vertical="center" shrinkToFit="1"/>
    </xf>
    <xf numFmtId="1" fontId="6" fillId="0" borderId="5" xfId="31" applyNumberFormat="1" applyFont="1" applyBorder="1" applyAlignment="1" applyProtection="1">
      <alignment horizontal="center" vertical="center" shrinkToFit="1"/>
    </xf>
    <xf numFmtId="1" fontId="6" fillId="0" borderId="2" xfId="31" applyNumberFormat="1" applyFont="1" applyAlignment="1" applyProtection="1">
      <alignment horizontal="center" vertical="center" shrinkToFit="1"/>
    </xf>
    <xf numFmtId="0" fontId="6" fillId="5" borderId="3" xfId="45" applyNumberFormat="1" applyFont="1" applyFill="1" applyBorder="1" applyAlignment="1" applyProtection="1">
      <alignment horizontal="justify" vertical="center" wrapText="1"/>
    </xf>
    <xf numFmtId="0" fontId="10" fillId="0" borderId="0" xfId="0" applyFont="1" applyProtection="1">
      <protection locked="0"/>
    </xf>
    <xf numFmtId="4" fontId="5" fillId="5" borderId="3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6" fillId="5" borderId="1" xfId="45" applyNumberFormat="1" applyFont="1" applyFill="1" applyBorder="1" applyAlignment="1" applyProtection="1">
      <alignment horizontal="justify" vertical="center" wrapText="1"/>
    </xf>
    <xf numFmtId="1" fontId="6" fillId="0" borderId="7" xfId="31" applyNumberFormat="1" applyFont="1" applyBorder="1" applyAlignment="1" applyProtection="1">
      <alignment horizontal="center" vertical="center" shrinkToFit="1"/>
    </xf>
    <xf numFmtId="4" fontId="6" fillId="0" borderId="3" xfId="15" applyNumberFormat="1" applyFont="1" applyFill="1" applyBorder="1" applyAlignment="1" applyProtection="1">
      <alignment horizontal="center" vertical="center" shrinkToFit="1"/>
    </xf>
    <xf numFmtId="4" fontId="6" fillId="0" borderId="4" xfId="15" applyNumberFormat="1" applyFont="1" applyFill="1" applyBorder="1" applyAlignment="1" applyProtection="1">
      <alignment horizontal="center" vertical="center" shrinkToFit="1"/>
    </xf>
    <xf numFmtId="4" fontId="5" fillId="0" borderId="3" xfId="31" applyNumberFormat="1" applyFont="1" applyFill="1" applyBorder="1" applyAlignment="1" applyProtection="1">
      <alignment horizontal="center" vertical="center" shrinkToFit="1"/>
    </xf>
    <xf numFmtId="0" fontId="0" fillId="0" borderId="0" xfId="0" applyFill="1" applyProtection="1">
      <protection locked="0"/>
    </xf>
    <xf numFmtId="0" fontId="11" fillId="0" borderId="0" xfId="0" applyFont="1" applyFill="1"/>
    <xf numFmtId="4" fontId="0" fillId="0" borderId="0" xfId="0" applyNumberFormat="1" applyFill="1" applyProtection="1">
      <protection locked="0"/>
    </xf>
    <xf numFmtId="0" fontId="12" fillId="0" borderId="1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4" fontId="9" fillId="0" borderId="3" xfId="0" applyNumberFormat="1" applyFont="1" applyFill="1" applyBorder="1" applyAlignment="1" applyProtection="1">
      <alignment horizontal="center"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2" applyNumberFormat="1" applyFill="1" applyProtection="1"/>
    <xf numFmtId="4" fontId="3" fillId="0" borderId="1" xfId="31" applyNumberFormat="1" applyFont="1" applyFill="1" applyBorder="1" applyAlignment="1" applyProtection="1">
      <alignment horizontal="right" vertical="top" shrinkToFit="1"/>
    </xf>
    <xf numFmtId="4" fontId="6" fillId="5" borderId="3" xfId="34" applyNumberFormat="1" applyFont="1" applyFill="1" applyBorder="1" applyAlignment="1" applyProtection="1">
      <alignment horizontal="center" vertical="center" shrinkToFit="1"/>
    </xf>
    <xf numFmtId="1" fontId="6" fillId="5" borderId="2" xfId="31" applyNumberFormat="1" applyFont="1" applyFill="1" applyAlignment="1" applyProtection="1">
      <alignment horizontal="center" vertical="center" shrinkToFit="1"/>
    </xf>
    <xf numFmtId="1" fontId="6" fillId="5" borderId="7" xfId="31" applyNumberFormat="1" applyFont="1" applyFill="1" applyBorder="1" applyAlignment="1" applyProtection="1">
      <alignment horizontal="center" vertical="center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6" fillId="0" borderId="3" xfId="9" applyNumberFormat="1" applyFont="1" applyBorder="1" applyAlignment="1" applyProtection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5" fillId="0" borderId="5" xfId="34" applyNumberFormat="1" applyFont="1" applyBorder="1" applyProtection="1">
      <alignment horizontal="left"/>
    </xf>
    <xf numFmtId="0" fontId="5" fillId="0" borderId="2" xfId="34" applyFont="1">
      <alignment horizontal="left"/>
    </xf>
    <xf numFmtId="0" fontId="6" fillId="0" borderId="2" xfId="6" applyNumberFormat="1" applyFont="1" applyProtection="1">
      <alignment horizontal="center" vertical="center" wrapText="1"/>
    </xf>
    <xf numFmtId="0" fontId="6" fillId="0" borderId="2" xfId="6" applyFont="1">
      <alignment horizontal="center" vertical="center" wrapText="1"/>
    </xf>
    <xf numFmtId="0" fontId="7" fillId="0" borderId="1" xfId="1" applyNumberFormat="1" applyFont="1" applyAlignment="1" applyProtection="1">
      <alignment horizontal="center" wrapText="1"/>
    </xf>
    <xf numFmtId="0" fontId="1" fillId="0" borderId="1" xfId="1" applyNumberFormat="1" applyAlignment="1" applyProtection="1">
      <alignment horizontal="center" wrapText="1"/>
    </xf>
    <xf numFmtId="0" fontId="13" fillId="0" borderId="1" xfId="2" applyNumberFormat="1" applyFont="1" applyFill="1" applyProtection="1"/>
    <xf numFmtId="4" fontId="9" fillId="0" borderId="3" xfId="15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Protection="1">
      <protection locked="0"/>
    </xf>
    <xf numFmtId="0" fontId="4" fillId="0" borderId="1" xfId="0" applyFont="1" applyFill="1" applyBorder="1" applyProtection="1">
      <protection locked="0"/>
    </xf>
    <xf numFmtId="10" fontId="13" fillId="0" borderId="1" xfId="2" applyNumberFormat="1" applyFont="1" applyFill="1" applyProtection="1"/>
    <xf numFmtId="10" fontId="9" fillId="0" borderId="3" xfId="32" applyNumberFormat="1" applyFont="1" applyFill="1" applyBorder="1" applyAlignment="1" applyProtection="1">
      <alignment horizontal="center" vertical="center" shrinkToFit="1"/>
    </xf>
    <xf numFmtId="10" fontId="9" fillId="0" borderId="3" xfId="2" applyNumberFormat="1" applyFont="1" applyFill="1" applyBorder="1" applyAlignment="1" applyProtection="1">
      <alignment horizontal="center" vertical="center"/>
    </xf>
    <xf numFmtId="10" fontId="9" fillId="0" borderId="4" xfId="32" applyNumberFormat="1" applyFont="1" applyFill="1" applyBorder="1" applyAlignment="1" applyProtection="1">
      <alignment horizontal="center" vertical="center" shrinkToFit="1"/>
    </xf>
    <xf numFmtId="10" fontId="9" fillId="0" borderId="4" xfId="2" applyNumberFormat="1" applyFont="1" applyFill="1" applyBorder="1" applyAlignment="1" applyProtection="1">
      <alignment horizontal="center" vertical="center"/>
    </xf>
    <xf numFmtId="10" fontId="14" fillId="0" borderId="3" xfId="31" applyNumberFormat="1" applyFont="1" applyFill="1" applyBorder="1" applyAlignment="1" applyProtection="1">
      <alignment horizontal="center" vertical="center" shrinkToFit="1"/>
    </xf>
    <xf numFmtId="10" fontId="14" fillId="0" borderId="3" xfId="2" applyNumberFormat="1" applyFont="1" applyFill="1" applyBorder="1" applyAlignment="1" applyProtection="1">
      <alignment horizontal="center" vertical="center"/>
    </xf>
    <xf numFmtId="10" fontId="4" fillId="0" borderId="0" xfId="0" applyNumberFormat="1" applyFont="1" applyFill="1" applyProtection="1">
      <protection locked="0"/>
    </xf>
    <xf numFmtId="10" fontId="0" fillId="0" borderId="0" xfId="0" applyNumberFormat="1" applyFont="1" applyFill="1" applyProtection="1">
      <protection locked="0"/>
    </xf>
    <xf numFmtId="10" fontId="9" fillId="0" borderId="3" xfId="0" applyNumberFormat="1" applyFont="1" applyFill="1" applyBorder="1" applyAlignment="1" applyProtection="1">
      <alignment horizontal="center" vertical="center" shrinkToFit="1"/>
    </xf>
    <xf numFmtId="10" fontId="9" fillId="0" borderId="4" xfId="0" applyNumberFormat="1" applyFont="1" applyFill="1" applyBorder="1" applyAlignment="1" applyProtection="1">
      <alignment horizontal="center" vertical="center" shrinkToFit="1"/>
    </xf>
    <xf numFmtId="10" fontId="14" fillId="0" borderId="3" xfId="0" applyNumberFormat="1" applyFont="1" applyFill="1" applyBorder="1" applyAlignment="1" applyProtection="1">
      <alignment horizontal="center" vertical="center" shrinkToFit="1"/>
    </xf>
    <xf numFmtId="1" fontId="6" fillId="0" borderId="8" xfId="31" applyNumberFormat="1" applyFont="1" applyBorder="1" applyAlignment="1" applyProtection="1">
      <alignment horizontal="center" vertical="center" shrinkToFit="1"/>
    </xf>
    <xf numFmtId="4" fontId="6" fillId="5" borderId="4" xfId="34" applyNumberFormat="1" applyFont="1" applyFill="1" applyBorder="1" applyAlignment="1" applyProtection="1">
      <alignment horizontal="center" vertical="center" shrinkToFit="1"/>
    </xf>
    <xf numFmtId="1" fontId="6" fillId="0" borderId="9" xfId="31" applyNumberFormat="1" applyFont="1" applyBorder="1" applyAlignment="1" applyProtection="1">
      <alignment horizontal="center" vertical="center" shrinkToFit="1"/>
    </xf>
    <xf numFmtId="4" fontId="14" fillId="0" borderId="3" xfId="15" applyNumberFormat="1" applyFont="1" applyFill="1" applyBorder="1" applyAlignment="1" applyProtection="1">
      <alignment horizontal="center" vertical="center" shrinkToFit="1"/>
    </xf>
    <xf numFmtId="0" fontId="6" fillId="0" borderId="3" xfId="18" applyNumberFormat="1" applyFont="1" applyFill="1" applyBorder="1" applyAlignment="1" applyProtection="1">
      <alignment horizontal="center" vertical="top" wrapText="1"/>
    </xf>
    <xf numFmtId="4" fontId="9" fillId="0" borderId="4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10" fontId="9" fillId="0" borderId="3" xfId="0" applyNumberFormat="1" applyFont="1" applyFill="1" applyBorder="1" applyAlignment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  <protection locked="0"/>
    </xf>
    <xf numFmtId="10" fontId="9" fillId="0" borderId="3" xfId="0" applyNumberFormat="1" applyFont="1" applyFill="1" applyBorder="1" applyAlignment="1" applyProtection="1">
      <alignment horizontal="center" vertical="top" wrapText="1"/>
      <protection locked="0"/>
    </xf>
    <xf numFmtId="0" fontId="6" fillId="0" borderId="3" xfId="18" applyFont="1" applyFill="1" applyBorder="1" applyAlignment="1">
      <alignment horizontal="center" vertical="top" wrapText="1"/>
    </xf>
    <xf numFmtId="4" fontId="9" fillId="0" borderId="6" xfId="0" applyNumberFormat="1" applyFont="1" applyFill="1" applyBorder="1" applyAlignment="1">
      <alignment horizontal="center" vertical="top" wrapText="1"/>
    </xf>
    <xf numFmtId="4" fontId="8" fillId="0" borderId="6" xfId="0" applyNumberFormat="1" applyFont="1" applyFill="1" applyBorder="1" applyAlignment="1">
      <alignment horizontal="center" vertical="top" wrapText="1"/>
    </xf>
    <xf numFmtId="10" fontId="9" fillId="0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  <protection locked="0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tabSelected="1" zoomScaleSheetLayoutView="100" workbookViewId="0">
      <pane ySplit="6" topLeftCell="A7" activePane="bottomLeft" state="frozen"/>
      <selection pane="bottomLeft" activeCell="A5" sqref="A5:A6"/>
    </sheetView>
  </sheetViews>
  <sheetFormatPr defaultRowHeight="15" x14ac:dyDescent="0.25"/>
  <cols>
    <col min="1" max="1" width="40" style="1" customWidth="1"/>
    <col min="2" max="2" width="11.5703125" style="8" customWidth="1"/>
    <col min="3" max="3" width="18.42578125" style="14" customWidth="1"/>
    <col min="4" max="4" width="17.140625" style="14" customWidth="1"/>
    <col min="5" max="5" width="16.85546875" style="38" customWidth="1"/>
    <col min="6" max="6" width="19.140625" style="14" customWidth="1"/>
    <col min="7" max="7" width="10.5703125" style="47" customWidth="1"/>
    <col min="8" max="8" width="17.5703125" style="47" customWidth="1"/>
    <col min="9" max="9" width="19" style="1" customWidth="1"/>
    <col min="10" max="10" width="20.28515625" style="48" customWidth="1"/>
    <col min="11" max="11" width="30.28515625" style="1" customWidth="1"/>
    <col min="12" max="16384" width="9.140625" style="1"/>
  </cols>
  <sheetData>
    <row r="1" spans="1:10" x14ac:dyDescent="0.25">
      <c r="A1" s="26"/>
      <c r="B1" s="27"/>
      <c r="C1" s="27"/>
      <c r="D1" s="27"/>
      <c r="E1" s="36"/>
      <c r="F1" s="21"/>
      <c r="G1" s="40"/>
      <c r="H1" s="40"/>
    </row>
    <row r="2" spans="1:10" ht="21" customHeight="1" x14ac:dyDescent="0.25">
      <c r="A2" s="34" t="s">
        <v>72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30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6.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ht="26.25" customHeight="1" x14ac:dyDescent="0.25">
      <c r="A5" s="32" t="s">
        <v>0</v>
      </c>
      <c r="B5" s="28" t="s">
        <v>1</v>
      </c>
      <c r="C5" s="56" t="s">
        <v>65</v>
      </c>
      <c r="D5" s="57" t="s">
        <v>64</v>
      </c>
      <c r="E5" s="57" t="s">
        <v>68</v>
      </c>
      <c r="F5" s="58" t="s">
        <v>69</v>
      </c>
      <c r="G5" s="59" t="s">
        <v>70</v>
      </c>
      <c r="H5" s="59" t="s">
        <v>71</v>
      </c>
      <c r="I5" s="60" t="s">
        <v>63</v>
      </c>
      <c r="J5" s="61" t="s">
        <v>73</v>
      </c>
    </row>
    <row r="6" spans="1:10" ht="40.5" customHeight="1" x14ac:dyDescent="0.25">
      <c r="A6" s="33"/>
      <c r="B6" s="29"/>
      <c r="C6" s="62"/>
      <c r="D6" s="63"/>
      <c r="E6" s="63"/>
      <c r="F6" s="64"/>
      <c r="G6" s="65"/>
      <c r="H6" s="65"/>
      <c r="I6" s="66"/>
      <c r="J6" s="61"/>
    </row>
    <row r="7" spans="1:10" ht="38.25" x14ac:dyDescent="0.25">
      <c r="A7" s="5" t="s">
        <v>62</v>
      </c>
      <c r="B7" s="3" t="s">
        <v>2</v>
      </c>
      <c r="C7" s="11">
        <v>12954910189.49</v>
      </c>
      <c r="D7" s="11">
        <v>13039697712.67</v>
      </c>
      <c r="E7" s="37">
        <f>D7-C7</f>
        <v>84787523.180000305</v>
      </c>
      <c r="F7" s="19">
        <v>7041265056.4700003</v>
      </c>
      <c r="G7" s="41">
        <f>F7/C7</f>
        <v>0.54352094715271781</v>
      </c>
      <c r="H7" s="42">
        <f>F7/D7</f>
        <v>0.53998683187481922</v>
      </c>
      <c r="I7" s="23">
        <v>6041570231.1000004</v>
      </c>
      <c r="J7" s="49">
        <f>F7/I7</f>
        <v>1.1654693708969734</v>
      </c>
    </row>
    <row r="8" spans="1:10" ht="38.25" x14ac:dyDescent="0.25">
      <c r="A8" s="5" t="s">
        <v>61</v>
      </c>
      <c r="B8" s="4" t="s">
        <v>3</v>
      </c>
      <c r="C8" s="11">
        <v>14507669862.51</v>
      </c>
      <c r="D8" s="11">
        <v>14546260089.77</v>
      </c>
      <c r="E8" s="37">
        <f t="shared" ref="E8:E38" si="0">D8-C8</f>
        <v>38590227.260000229</v>
      </c>
      <c r="F8" s="19">
        <v>7271789407.54</v>
      </c>
      <c r="G8" s="41">
        <f t="shared" ref="G8:G38" si="1">F8/C8</f>
        <v>0.50123758511567706</v>
      </c>
      <c r="H8" s="42">
        <f t="shared" ref="H8:H38" si="2">F8/D8</f>
        <v>0.49990783628666569</v>
      </c>
      <c r="I8" s="23">
        <v>6477713905.9200001</v>
      </c>
      <c r="J8" s="49">
        <f t="shared" ref="J8:J38" si="3">F8/I8</f>
        <v>1.122585762994919</v>
      </c>
    </row>
    <row r="9" spans="1:10" ht="38.25" x14ac:dyDescent="0.25">
      <c r="A9" s="5" t="s">
        <v>60</v>
      </c>
      <c r="B9" s="4" t="s">
        <v>4</v>
      </c>
      <c r="C9" s="11">
        <v>9532408236.3999996</v>
      </c>
      <c r="D9" s="11">
        <v>9572613317.7999992</v>
      </c>
      <c r="E9" s="37">
        <f t="shared" si="0"/>
        <v>40205081.399999619</v>
      </c>
      <c r="F9" s="19">
        <v>4581054185.3599997</v>
      </c>
      <c r="G9" s="41">
        <f t="shared" si="1"/>
        <v>0.4805767935816056</v>
      </c>
      <c r="H9" s="42">
        <f t="shared" si="2"/>
        <v>0.47855836575385963</v>
      </c>
      <c r="I9" s="23">
        <v>5549350970.3900003</v>
      </c>
      <c r="J9" s="49">
        <f t="shared" si="3"/>
        <v>0.82551170574782551</v>
      </c>
    </row>
    <row r="10" spans="1:10" ht="38.25" x14ac:dyDescent="0.25">
      <c r="A10" s="5" t="s">
        <v>59</v>
      </c>
      <c r="B10" s="4" t="s">
        <v>5</v>
      </c>
      <c r="C10" s="11">
        <v>452168752.22000003</v>
      </c>
      <c r="D10" s="11">
        <v>452168752.22000003</v>
      </c>
      <c r="E10" s="37">
        <f t="shared" si="0"/>
        <v>0</v>
      </c>
      <c r="F10" s="19">
        <v>172923408.06</v>
      </c>
      <c r="G10" s="41">
        <f t="shared" si="1"/>
        <v>0.38243113264904505</v>
      </c>
      <c r="H10" s="42">
        <f t="shared" si="2"/>
        <v>0.38243113264904505</v>
      </c>
      <c r="I10" s="23">
        <v>196708941.25999999</v>
      </c>
      <c r="J10" s="49">
        <f t="shared" si="3"/>
        <v>0.879082602714223</v>
      </c>
    </row>
    <row r="11" spans="1:10" ht="51" x14ac:dyDescent="0.25">
      <c r="A11" s="5" t="s">
        <v>58</v>
      </c>
      <c r="B11" s="4" t="s">
        <v>6</v>
      </c>
      <c r="C11" s="11">
        <v>599618558.44000006</v>
      </c>
      <c r="D11" s="11">
        <v>599618558.44000006</v>
      </c>
      <c r="E11" s="37">
        <f t="shared" si="0"/>
        <v>0</v>
      </c>
      <c r="F11" s="19">
        <v>239194201.74000001</v>
      </c>
      <c r="G11" s="41">
        <f t="shared" si="1"/>
        <v>0.39891060470559908</v>
      </c>
      <c r="H11" s="42">
        <f t="shared" si="2"/>
        <v>0.39891060470559908</v>
      </c>
      <c r="I11" s="23">
        <v>188848288.00999999</v>
      </c>
      <c r="J11" s="49">
        <f t="shared" si="3"/>
        <v>1.2665944937098612</v>
      </c>
    </row>
    <row r="12" spans="1:10" ht="38.25" x14ac:dyDescent="0.25">
      <c r="A12" s="5" t="s">
        <v>57</v>
      </c>
      <c r="B12" s="4" t="s">
        <v>7</v>
      </c>
      <c r="C12" s="11">
        <v>946370197.86000001</v>
      </c>
      <c r="D12" s="11">
        <v>946370197.86000001</v>
      </c>
      <c r="E12" s="37">
        <f t="shared" si="0"/>
        <v>0</v>
      </c>
      <c r="F12" s="19">
        <v>443329730.08999997</v>
      </c>
      <c r="G12" s="41">
        <f t="shared" si="1"/>
        <v>0.46845275885957616</v>
      </c>
      <c r="H12" s="42">
        <f t="shared" si="2"/>
        <v>0.46845275885957616</v>
      </c>
      <c r="I12" s="23">
        <v>811041577.79999995</v>
      </c>
      <c r="J12" s="49">
        <f t="shared" si="3"/>
        <v>0.54661775946500679</v>
      </c>
    </row>
    <row r="13" spans="1:10" ht="46.5" customHeight="1" x14ac:dyDescent="0.25">
      <c r="A13" s="5" t="s">
        <v>56</v>
      </c>
      <c r="B13" s="4" t="s">
        <v>8</v>
      </c>
      <c r="C13" s="11">
        <v>4887392787.8599997</v>
      </c>
      <c r="D13" s="11">
        <v>4887392787.8599997</v>
      </c>
      <c r="E13" s="37">
        <f t="shared" si="0"/>
        <v>0</v>
      </c>
      <c r="F13" s="19">
        <v>266667164.41999999</v>
      </c>
      <c r="G13" s="41">
        <f t="shared" si="1"/>
        <v>5.4562253535747271E-2</v>
      </c>
      <c r="H13" s="42">
        <f t="shared" si="2"/>
        <v>5.4562253535747271E-2</v>
      </c>
      <c r="I13" s="23">
        <v>315911902.93000001</v>
      </c>
      <c r="J13" s="49">
        <f t="shared" si="3"/>
        <v>0.84411876205591496</v>
      </c>
    </row>
    <row r="14" spans="1:10" ht="38.25" x14ac:dyDescent="0.25">
      <c r="A14" s="5" t="s">
        <v>55</v>
      </c>
      <c r="B14" s="4" t="s">
        <v>9</v>
      </c>
      <c r="C14" s="11">
        <v>237549428.08000001</v>
      </c>
      <c r="D14" s="11">
        <v>237549428.08000001</v>
      </c>
      <c r="E14" s="37">
        <f t="shared" si="0"/>
        <v>0</v>
      </c>
      <c r="F14" s="19">
        <v>73865086.290000007</v>
      </c>
      <c r="G14" s="41">
        <f t="shared" si="1"/>
        <v>0.31094617607382458</v>
      </c>
      <c r="H14" s="42">
        <f t="shared" si="2"/>
        <v>0.31094617607382458</v>
      </c>
      <c r="I14" s="23">
        <v>90365425.219999999</v>
      </c>
      <c r="J14" s="49">
        <f t="shared" si="3"/>
        <v>0.81740429052561936</v>
      </c>
    </row>
    <row r="15" spans="1:10" ht="38.25" x14ac:dyDescent="0.25">
      <c r="A15" s="5" t="s">
        <v>54</v>
      </c>
      <c r="B15" s="4" t="s">
        <v>10</v>
      </c>
      <c r="C15" s="11">
        <v>10215687985.780001</v>
      </c>
      <c r="D15" s="11">
        <v>10615687985.780001</v>
      </c>
      <c r="E15" s="37">
        <f t="shared" si="0"/>
        <v>400000000</v>
      </c>
      <c r="F15" s="19">
        <v>3761447347.3000002</v>
      </c>
      <c r="G15" s="41">
        <f t="shared" si="1"/>
        <v>0.36820303757670036</v>
      </c>
      <c r="H15" s="42">
        <f t="shared" si="2"/>
        <v>0.3543291167127896</v>
      </c>
      <c r="I15" s="23">
        <v>3944663789.5500002</v>
      </c>
      <c r="J15" s="49">
        <f t="shared" si="3"/>
        <v>0.95355334395408609</v>
      </c>
    </row>
    <row r="16" spans="1:10" ht="63.75" x14ac:dyDescent="0.25">
      <c r="A16" s="5" t="s">
        <v>49</v>
      </c>
      <c r="B16" s="4" t="s">
        <v>11</v>
      </c>
      <c r="C16" s="11">
        <v>878457328.63</v>
      </c>
      <c r="D16" s="11">
        <v>878457328.63</v>
      </c>
      <c r="E16" s="37">
        <f t="shared" si="0"/>
        <v>0</v>
      </c>
      <c r="F16" s="19">
        <v>497919805.31999999</v>
      </c>
      <c r="G16" s="41">
        <f t="shared" si="1"/>
        <v>0.5668116015339435</v>
      </c>
      <c r="H16" s="42">
        <f t="shared" si="2"/>
        <v>0.5668116015339435</v>
      </c>
      <c r="I16" s="23">
        <v>552916908.13999999</v>
      </c>
      <c r="J16" s="49">
        <f t="shared" si="3"/>
        <v>0.90053278890492061</v>
      </c>
    </row>
    <row r="17" spans="1:10" ht="38.25" x14ac:dyDescent="0.25">
      <c r="A17" s="5" t="s">
        <v>50</v>
      </c>
      <c r="B17" s="4" t="s">
        <v>12</v>
      </c>
      <c r="C17" s="11">
        <v>195188184.00999999</v>
      </c>
      <c r="D17" s="11">
        <v>195188184.00999999</v>
      </c>
      <c r="E17" s="37">
        <f t="shared" si="0"/>
        <v>0</v>
      </c>
      <c r="F17" s="19">
        <v>92865147.359999999</v>
      </c>
      <c r="G17" s="41">
        <f t="shared" si="1"/>
        <v>0.47577238259075294</v>
      </c>
      <c r="H17" s="42">
        <f t="shared" si="2"/>
        <v>0.47577238259075294</v>
      </c>
      <c r="I17" s="23">
        <v>78168772.060000002</v>
      </c>
      <c r="J17" s="49">
        <f t="shared" si="3"/>
        <v>1.1880082661234528</v>
      </c>
    </row>
    <row r="18" spans="1:10" ht="38.25" x14ac:dyDescent="0.25">
      <c r="A18" s="5" t="s">
        <v>51</v>
      </c>
      <c r="B18" s="4" t="s">
        <v>13</v>
      </c>
      <c r="C18" s="11"/>
      <c r="E18" s="37">
        <f t="shared" si="0"/>
        <v>0</v>
      </c>
      <c r="F18" s="19"/>
      <c r="G18" s="41"/>
      <c r="H18" s="42"/>
      <c r="I18" s="23">
        <v>11649670.74</v>
      </c>
      <c r="J18" s="49">
        <f t="shared" si="3"/>
        <v>0</v>
      </c>
    </row>
    <row r="19" spans="1:10" ht="51" x14ac:dyDescent="0.25">
      <c r="A19" s="5" t="s">
        <v>52</v>
      </c>
      <c r="B19" s="4" t="s">
        <v>14</v>
      </c>
      <c r="C19" s="11">
        <v>8786467850.9899998</v>
      </c>
      <c r="D19" s="11">
        <v>8786467850.9899998</v>
      </c>
      <c r="E19" s="37">
        <f t="shared" si="0"/>
        <v>0</v>
      </c>
      <c r="F19" s="19">
        <v>3906840705.8299999</v>
      </c>
      <c r="G19" s="41">
        <f t="shared" si="1"/>
        <v>0.44464291818808666</v>
      </c>
      <c r="H19" s="42">
        <f t="shared" si="2"/>
        <v>0.44464291818808666</v>
      </c>
      <c r="I19" s="23">
        <v>3220535502.3600001</v>
      </c>
      <c r="J19" s="49">
        <f t="shared" si="3"/>
        <v>1.2131028218652076</v>
      </c>
    </row>
    <row r="20" spans="1:10" ht="42" customHeight="1" x14ac:dyDescent="0.25">
      <c r="A20" s="5" t="s">
        <v>47</v>
      </c>
      <c r="B20" s="4" t="s">
        <v>15</v>
      </c>
      <c r="C20" s="11">
        <v>33501440.969999999</v>
      </c>
      <c r="D20" s="11">
        <v>33501440.969999999</v>
      </c>
      <c r="E20" s="37">
        <f t="shared" si="0"/>
        <v>0</v>
      </c>
      <c r="F20" s="19">
        <v>15478939.630000001</v>
      </c>
      <c r="G20" s="41">
        <f t="shared" si="1"/>
        <v>0.46203802528557331</v>
      </c>
      <c r="H20" s="42">
        <f t="shared" si="2"/>
        <v>0.46203802528557331</v>
      </c>
      <c r="I20" s="23">
        <v>16409915.550000001</v>
      </c>
      <c r="J20" s="49">
        <f t="shared" si="3"/>
        <v>0.943267476474003</v>
      </c>
    </row>
    <row r="21" spans="1:10" ht="38.25" x14ac:dyDescent="0.25">
      <c r="A21" s="5" t="s">
        <v>48</v>
      </c>
      <c r="B21" s="4" t="s">
        <v>16</v>
      </c>
      <c r="C21" s="11">
        <v>940130352.29999995</v>
      </c>
      <c r="D21" s="11">
        <v>940130352.29999995</v>
      </c>
      <c r="E21" s="37">
        <f t="shared" si="0"/>
        <v>0</v>
      </c>
      <c r="F21" s="19">
        <v>407381396.76999998</v>
      </c>
      <c r="G21" s="41">
        <f t="shared" si="1"/>
        <v>0.43332437440547894</v>
      </c>
      <c r="H21" s="42">
        <f t="shared" si="2"/>
        <v>0.43332437440547894</v>
      </c>
      <c r="I21" s="23">
        <v>1212419678.76</v>
      </c>
      <c r="J21" s="49">
        <f t="shared" si="3"/>
        <v>0.33600691568009566</v>
      </c>
    </row>
    <row r="22" spans="1:10" ht="38.25" x14ac:dyDescent="0.25">
      <c r="A22" s="5" t="s">
        <v>53</v>
      </c>
      <c r="B22" s="4" t="s">
        <v>17</v>
      </c>
      <c r="C22" s="11">
        <v>1097439250.5599999</v>
      </c>
      <c r="D22" s="11">
        <v>1097439250.5599999</v>
      </c>
      <c r="E22" s="37">
        <f t="shared" si="0"/>
        <v>0</v>
      </c>
      <c r="F22" s="19">
        <v>102920341.3</v>
      </c>
      <c r="G22" s="41">
        <f t="shared" si="1"/>
        <v>9.3782267444400158E-2</v>
      </c>
      <c r="H22" s="42">
        <f t="shared" si="2"/>
        <v>9.3782267444400158E-2</v>
      </c>
      <c r="I22" s="23">
        <v>288705851.94</v>
      </c>
      <c r="J22" s="49">
        <f t="shared" si="3"/>
        <v>0.3564885872884534</v>
      </c>
    </row>
    <row r="23" spans="1:10" ht="51" x14ac:dyDescent="0.25">
      <c r="A23" s="5" t="s">
        <v>46</v>
      </c>
      <c r="B23" s="4" t="s">
        <v>18</v>
      </c>
      <c r="C23" s="11">
        <v>1175451259.99</v>
      </c>
      <c r="D23" s="11">
        <v>1190379062.0799999</v>
      </c>
      <c r="E23" s="37">
        <f t="shared" si="0"/>
        <v>14927802.089999914</v>
      </c>
      <c r="F23" s="19">
        <v>252424583.78</v>
      </c>
      <c r="G23" s="41">
        <f t="shared" si="1"/>
        <v>0.21474695920794493</v>
      </c>
      <c r="H23" s="42">
        <f t="shared" si="2"/>
        <v>0.21205395140177263</v>
      </c>
      <c r="I23" s="23">
        <v>94129257.709999993</v>
      </c>
      <c r="J23" s="49">
        <f t="shared" si="3"/>
        <v>2.6816803820729929</v>
      </c>
    </row>
    <row r="24" spans="1:10" ht="51" x14ac:dyDescent="0.25">
      <c r="A24" s="5" t="s">
        <v>45</v>
      </c>
      <c r="B24" s="4" t="s">
        <v>19</v>
      </c>
      <c r="C24" s="11">
        <v>3727128110.75</v>
      </c>
      <c r="D24" s="11">
        <v>3740066313.3299999</v>
      </c>
      <c r="E24" s="37">
        <f t="shared" si="0"/>
        <v>12938202.579999924</v>
      </c>
      <c r="F24" s="19">
        <v>1253846883.2</v>
      </c>
      <c r="G24" s="41">
        <f t="shared" si="1"/>
        <v>0.33641099687010539</v>
      </c>
      <c r="H24" s="42">
        <f t="shared" si="2"/>
        <v>0.33524723311219229</v>
      </c>
      <c r="I24" s="23">
        <v>405826997.50999999</v>
      </c>
      <c r="J24" s="49">
        <f t="shared" si="3"/>
        <v>3.0896093431268183</v>
      </c>
    </row>
    <row r="25" spans="1:10" ht="38.25" x14ac:dyDescent="0.25">
      <c r="A25" s="5" t="s">
        <v>44</v>
      </c>
      <c r="B25" s="24" t="s">
        <v>20</v>
      </c>
      <c r="C25" s="11">
        <v>1406222767.3800001</v>
      </c>
      <c r="D25" s="11">
        <v>1409467376.1700001</v>
      </c>
      <c r="E25" s="37">
        <f t="shared" si="0"/>
        <v>3244608.7899999619</v>
      </c>
      <c r="F25" s="19">
        <v>655883922.24000001</v>
      </c>
      <c r="G25" s="41">
        <f t="shared" si="1"/>
        <v>0.46641537703304881</v>
      </c>
      <c r="H25" s="42">
        <f t="shared" si="2"/>
        <v>0.46534168390775998</v>
      </c>
      <c r="I25" s="23">
        <v>811191305.96000004</v>
      </c>
      <c r="J25" s="49">
        <f t="shared" si="3"/>
        <v>0.80854407267567752</v>
      </c>
    </row>
    <row r="26" spans="1:10" ht="42" customHeight="1" x14ac:dyDescent="0.25">
      <c r="A26" s="9" t="s">
        <v>28</v>
      </c>
      <c r="B26" s="25" t="s">
        <v>29</v>
      </c>
      <c r="C26" s="12">
        <v>15562626.27</v>
      </c>
      <c r="D26" s="12">
        <v>15562626.27</v>
      </c>
      <c r="E26" s="37">
        <f t="shared" si="0"/>
        <v>0</v>
      </c>
      <c r="F26" s="20">
        <v>3492070.71</v>
      </c>
      <c r="G26" s="43">
        <f t="shared" si="1"/>
        <v>0.22438826515622545</v>
      </c>
      <c r="H26" s="44">
        <f t="shared" si="2"/>
        <v>0.22438826515622545</v>
      </c>
      <c r="I26" s="53">
        <v>180951721.78</v>
      </c>
      <c r="J26" s="50">
        <f t="shared" si="3"/>
        <v>1.9298355802580526E-2</v>
      </c>
    </row>
    <row r="27" spans="1:10" ht="66" customHeight="1" x14ac:dyDescent="0.25">
      <c r="A27" s="5" t="s">
        <v>37</v>
      </c>
      <c r="B27" s="52" t="s">
        <v>22</v>
      </c>
      <c r="C27" s="11">
        <v>24370984.780000001</v>
      </c>
      <c r="D27" s="11">
        <v>24370984.780000001</v>
      </c>
      <c r="E27" s="37">
        <f t="shared" si="0"/>
        <v>0</v>
      </c>
      <c r="F27" s="19">
        <v>12070315.960000001</v>
      </c>
      <c r="G27" s="41">
        <f t="shared" si="1"/>
        <v>0.49527403463422953</v>
      </c>
      <c r="H27" s="42">
        <f t="shared" si="2"/>
        <v>0.49527403463422953</v>
      </c>
      <c r="I27" s="2">
        <v>8887469.5700000003</v>
      </c>
      <c r="J27" s="49">
        <f t="shared" si="3"/>
        <v>1.358127402286003</v>
      </c>
    </row>
    <row r="28" spans="1:10" ht="29.25" customHeight="1" x14ac:dyDescent="0.25">
      <c r="A28" s="5" t="s">
        <v>36</v>
      </c>
      <c r="B28" s="10" t="s">
        <v>23</v>
      </c>
      <c r="C28" s="11">
        <v>2475965695.75</v>
      </c>
      <c r="D28" s="11">
        <v>2515977854.25</v>
      </c>
      <c r="E28" s="37">
        <f t="shared" si="0"/>
        <v>40012158.5</v>
      </c>
      <c r="F28" s="19">
        <v>1202319266.72</v>
      </c>
      <c r="G28" s="41">
        <f t="shared" si="1"/>
        <v>0.48559609237873669</v>
      </c>
      <c r="H28" s="42">
        <f t="shared" si="2"/>
        <v>0.47787354912088653</v>
      </c>
      <c r="I28" s="2">
        <v>1030235455.22</v>
      </c>
      <c r="J28" s="49">
        <f t="shared" si="3"/>
        <v>1.1670334782481862</v>
      </c>
    </row>
    <row r="29" spans="1:10" ht="25.5" x14ac:dyDescent="0.25">
      <c r="A29" s="5" t="s">
        <v>35</v>
      </c>
      <c r="B29" s="10" t="s">
        <v>24</v>
      </c>
      <c r="C29" s="11">
        <v>110058818.13</v>
      </c>
      <c r="D29" s="11">
        <v>110058818.13</v>
      </c>
      <c r="E29" s="37">
        <f t="shared" si="0"/>
        <v>0</v>
      </c>
      <c r="F29" s="19">
        <v>75123671.209999993</v>
      </c>
      <c r="G29" s="41">
        <f>F29/C29</f>
        <v>0.68257748435263887</v>
      </c>
      <c r="H29" s="42">
        <f>F29/D29</f>
        <v>0.68257748435263887</v>
      </c>
      <c r="I29" s="2">
        <v>178213743.53</v>
      </c>
      <c r="J29" s="49">
        <f t="shared" si="3"/>
        <v>0.42153691248483249</v>
      </c>
    </row>
    <row r="30" spans="1:10" ht="25.5" x14ac:dyDescent="0.25">
      <c r="A30" s="5" t="s">
        <v>34</v>
      </c>
      <c r="B30" s="10" t="s">
        <v>25</v>
      </c>
      <c r="C30" s="11">
        <v>158832967.16</v>
      </c>
      <c r="D30" s="11">
        <v>158832967.16</v>
      </c>
      <c r="E30" s="37">
        <f t="shared" si="0"/>
        <v>0</v>
      </c>
      <c r="F30" s="19">
        <v>65368401.5</v>
      </c>
      <c r="G30" s="41">
        <f t="shared" si="1"/>
        <v>0.41155436852194105</v>
      </c>
      <c r="H30" s="42">
        <f t="shared" si="2"/>
        <v>0.41155436852194105</v>
      </c>
      <c r="I30" s="2">
        <v>53153224.68</v>
      </c>
      <c r="J30" s="49">
        <f t="shared" si="3"/>
        <v>1.2298106444818617</v>
      </c>
    </row>
    <row r="31" spans="1:10" ht="102" x14ac:dyDescent="0.25">
      <c r="A31" s="5" t="s">
        <v>38</v>
      </c>
      <c r="B31" s="10" t="s">
        <v>30</v>
      </c>
      <c r="C31" s="11">
        <v>12700473.720000001</v>
      </c>
      <c r="D31" s="11">
        <v>12700473.720000001</v>
      </c>
      <c r="E31" s="37">
        <f t="shared" si="0"/>
        <v>0</v>
      </c>
      <c r="F31" s="19">
        <v>6898840.5</v>
      </c>
      <c r="G31" s="41">
        <f t="shared" si="1"/>
        <v>0.54319552578075014</v>
      </c>
      <c r="H31" s="42">
        <f t="shared" si="2"/>
        <v>0.54319552578075014</v>
      </c>
      <c r="I31" s="2">
        <v>5034553.25</v>
      </c>
      <c r="J31" s="49">
        <f t="shared" si="3"/>
        <v>1.3702984470369839</v>
      </c>
    </row>
    <row r="32" spans="1:10" ht="25.5" x14ac:dyDescent="0.25">
      <c r="A32" s="5" t="s">
        <v>39</v>
      </c>
      <c r="B32" s="10" t="s">
        <v>26</v>
      </c>
      <c r="C32" s="11">
        <v>11497045.710000001</v>
      </c>
      <c r="D32" s="11">
        <v>11497045.710000001</v>
      </c>
      <c r="E32" s="37">
        <f t="shared" si="0"/>
        <v>0</v>
      </c>
      <c r="F32" s="19">
        <v>5091775.0199999996</v>
      </c>
      <c r="G32" s="41">
        <f t="shared" si="1"/>
        <v>0.44287681796126382</v>
      </c>
      <c r="H32" s="42">
        <f>F32/D32</f>
        <v>0.44287681796126382</v>
      </c>
      <c r="I32" s="2">
        <v>5041565.82</v>
      </c>
      <c r="J32" s="49">
        <f t="shared" si="3"/>
        <v>1.0099590487940906</v>
      </c>
    </row>
    <row r="33" spans="1:10" ht="25.5" x14ac:dyDescent="0.25">
      <c r="A33" s="5" t="s">
        <v>40</v>
      </c>
      <c r="B33" s="10" t="s">
        <v>27</v>
      </c>
      <c r="C33" s="11">
        <v>6584570.4000000004</v>
      </c>
      <c r="D33" s="11">
        <v>6584570.4000000004</v>
      </c>
      <c r="E33" s="37">
        <f t="shared" si="0"/>
        <v>0</v>
      </c>
      <c r="F33" s="19">
        <v>2483413.33</v>
      </c>
      <c r="G33" s="41">
        <f>F33/C33</f>
        <v>0.37715647022317506</v>
      </c>
      <c r="H33" s="42">
        <f t="shared" si="2"/>
        <v>0.37715647022317506</v>
      </c>
      <c r="I33" s="2">
        <v>2500837.61</v>
      </c>
      <c r="J33" s="49">
        <f t="shared" si="3"/>
        <v>0.993032622378068</v>
      </c>
    </row>
    <row r="34" spans="1:10" ht="25.5" x14ac:dyDescent="0.25">
      <c r="A34" s="5" t="s">
        <v>41</v>
      </c>
      <c r="B34" s="10" t="s">
        <v>31</v>
      </c>
      <c r="C34" s="11">
        <v>151104099.43000001</v>
      </c>
      <c r="D34" s="11">
        <v>151104099.43000001</v>
      </c>
      <c r="E34" s="37">
        <f t="shared" si="0"/>
        <v>0</v>
      </c>
      <c r="F34" s="19">
        <v>68936776.189999998</v>
      </c>
      <c r="G34" s="41">
        <f t="shared" si="1"/>
        <v>0.4562204232052316</v>
      </c>
      <c r="H34" s="42">
        <f t="shared" si="2"/>
        <v>0.4562204232052316</v>
      </c>
      <c r="I34" s="2">
        <v>66564947.719999999</v>
      </c>
      <c r="J34" s="49">
        <f t="shared" si="3"/>
        <v>1.0356317934775057</v>
      </c>
    </row>
    <row r="35" spans="1:10" x14ac:dyDescent="0.25">
      <c r="A35" s="5" t="s">
        <v>42</v>
      </c>
      <c r="B35" s="10" t="s">
        <v>32</v>
      </c>
      <c r="C35" s="11">
        <v>79970128.019999996</v>
      </c>
      <c r="D35" s="11">
        <v>99970128.019999996</v>
      </c>
      <c r="E35" s="37">
        <f t="shared" si="0"/>
        <v>20000000</v>
      </c>
      <c r="F35" s="19">
        <v>60271813</v>
      </c>
      <c r="G35" s="41">
        <f t="shared" si="1"/>
        <v>0.75367908608232337</v>
      </c>
      <c r="H35" s="42">
        <f t="shared" si="2"/>
        <v>0.6028982276379804</v>
      </c>
      <c r="I35" s="2">
        <v>5519991.5499999998</v>
      </c>
      <c r="J35" s="49">
        <f t="shared" si="3"/>
        <v>10.918823417401789</v>
      </c>
    </row>
    <row r="36" spans="1:10" ht="25.5" x14ac:dyDescent="0.25">
      <c r="A36" s="5" t="s">
        <v>43</v>
      </c>
      <c r="B36" s="10" t="s">
        <v>33</v>
      </c>
      <c r="C36" s="11">
        <v>120000000</v>
      </c>
      <c r="D36" s="11">
        <v>120000000</v>
      </c>
      <c r="E36" s="37">
        <f t="shared" si="0"/>
        <v>0</v>
      </c>
      <c r="F36" s="19">
        <v>29025785.789999999</v>
      </c>
      <c r="G36" s="41">
        <f t="shared" si="1"/>
        <v>0.24188154824999999</v>
      </c>
      <c r="H36" s="42">
        <f t="shared" si="2"/>
        <v>0.24188154824999999</v>
      </c>
      <c r="I36" s="2">
        <v>22880772.539999999</v>
      </c>
      <c r="J36" s="49">
        <f t="shared" si="3"/>
        <v>1.2685666858169815</v>
      </c>
    </row>
    <row r="37" spans="1:10" ht="38.25" x14ac:dyDescent="0.25">
      <c r="A37" s="5" t="s">
        <v>67</v>
      </c>
      <c r="B37" s="54" t="s">
        <v>66</v>
      </c>
      <c r="C37" s="11">
        <v>487395414.29000002</v>
      </c>
      <c r="D37" s="11">
        <v>487395414.29000002</v>
      </c>
      <c r="E37" s="37">
        <f t="shared" si="0"/>
        <v>0</v>
      </c>
      <c r="F37" s="19">
        <v>135554665.28999999</v>
      </c>
      <c r="G37" s="41">
        <f t="shared" ref="G37" si="4">F37/C37</f>
        <v>0.2781205184038622</v>
      </c>
      <c r="H37" s="42">
        <f t="shared" ref="H37" si="5">F37/D37</f>
        <v>0.2781205184038622</v>
      </c>
      <c r="I37" s="2"/>
      <c r="J37" s="49"/>
    </row>
    <row r="38" spans="1:10" s="6" customFormat="1" ht="12.75" customHeight="1" x14ac:dyDescent="0.25">
      <c r="A38" s="30" t="s">
        <v>21</v>
      </c>
      <c r="B38" s="31"/>
      <c r="C38" s="13">
        <v>76227805367.880005</v>
      </c>
      <c r="D38" s="13">
        <f>SUM(D7:D37)</f>
        <v>76882510971.680008</v>
      </c>
      <c r="E38" s="55">
        <f t="shared" si="0"/>
        <v>654705603.80000305</v>
      </c>
      <c r="F38" s="13">
        <v>32703734107.919998</v>
      </c>
      <c r="G38" s="45">
        <f t="shared" si="1"/>
        <v>0.42902631067613445</v>
      </c>
      <c r="H38" s="46">
        <f t="shared" si="2"/>
        <v>0.42537286691854476</v>
      </c>
      <c r="I38" s="7">
        <v>31867113176.18</v>
      </c>
      <c r="J38" s="51">
        <f t="shared" si="3"/>
        <v>1.0262534270711836</v>
      </c>
    </row>
    <row r="39" spans="1:10" x14ac:dyDescent="0.25">
      <c r="F39" s="16"/>
    </row>
    <row r="40" spans="1:10" x14ac:dyDescent="0.25">
      <c r="D40" s="15"/>
      <c r="F40" s="16"/>
    </row>
    <row r="41" spans="1:10" x14ac:dyDescent="0.25">
      <c r="D41" s="16"/>
    </row>
    <row r="42" spans="1:10" ht="15.75" x14ac:dyDescent="0.25">
      <c r="D42" s="17"/>
      <c r="E42" s="39"/>
      <c r="F42" s="18"/>
    </row>
    <row r="43" spans="1:10" x14ac:dyDescent="0.25">
      <c r="C43" s="16"/>
      <c r="D43" s="18"/>
      <c r="E43" s="39"/>
      <c r="F43" s="18"/>
    </row>
    <row r="44" spans="1:10" x14ac:dyDescent="0.25">
      <c r="D44" s="18"/>
      <c r="E44" s="39"/>
      <c r="F44" s="22"/>
    </row>
    <row r="45" spans="1:10" x14ac:dyDescent="0.25">
      <c r="D45" s="18"/>
      <c r="E45" s="39"/>
      <c r="F45" s="18"/>
    </row>
  </sheetData>
  <mergeCells count="13">
    <mergeCell ref="A1:D1"/>
    <mergeCell ref="F5:F6"/>
    <mergeCell ref="B5:B6"/>
    <mergeCell ref="A38:B38"/>
    <mergeCell ref="A5:A6"/>
    <mergeCell ref="D5:D6"/>
    <mergeCell ref="C5:C6"/>
    <mergeCell ref="H5:H6"/>
    <mergeCell ref="I5:I6"/>
    <mergeCell ref="J5:J6"/>
    <mergeCell ref="A2:J4"/>
    <mergeCell ref="G5:G6"/>
    <mergeCell ref="E5:E6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D9990-F052-4882-9685-8FB863B645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Скалова Елена Александровна</dc:creator>
  <cp:lastModifiedBy>Скалова Елена Александровна</cp:lastModifiedBy>
  <dcterms:created xsi:type="dcterms:W3CDTF">2019-10-08T14:53:22Z</dcterms:created>
  <dcterms:modified xsi:type="dcterms:W3CDTF">2024-07-18T13:24:24Z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06.05.2019 17_06_30)(7).xlsx</vt:lpwstr>
  </property>
  <property fmtid="{D5CDD505-2E9C-101B-9397-08002B2CF9AE}" pid="3" name="Название отчета">
    <vt:lpwstr>Вариант (новый от 06.05.2019 17_06_30)(7).xlsx</vt:lpwstr>
  </property>
  <property fmtid="{D5CDD505-2E9C-101B-9397-08002B2CF9AE}" pid="4" name="Версия клиента">
    <vt:lpwstr>19.2.21.9270</vt:lpwstr>
  </property>
  <property fmtid="{D5CDD505-2E9C-101B-9397-08002B2CF9AE}" pid="5" name="Версия базы">
    <vt:lpwstr>19.2.2804.170515739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скалова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